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\\SERVER\Economato\$ GARE TELEMATICHE 2025\LAVANOLO\"/>
    </mc:Choice>
  </mc:AlternateContent>
  <xr:revisionPtr revIDLastSave="0" documentId="13_ncr:1_{79045EAA-01D6-4E95-AC69-B6A228DE00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to unico" sheetId="3" r:id="rId1"/>
    <sheet name="Costi della manodopera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4" i="3" l="1"/>
  <c r="F5" i="3" l="1"/>
  <c r="F6" i="3"/>
  <c r="F9" i="3"/>
  <c r="F10" i="3"/>
  <c r="F11" i="3"/>
  <c r="F12" i="3"/>
  <c r="F13" i="3"/>
  <c r="F14" i="3"/>
  <c r="F15" i="3"/>
  <c r="F17" i="3"/>
  <c r="F19" i="3"/>
  <c r="F20" i="3"/>
  <c r="F21" i="3"/>
  <c r="F23" i="3"/>
  <c r="F24" i="3"/>
  <c r="F25" i="3"/>
  <c r="F26" i="3"/>
  <c r="F27" i="3"/>
  <c r="F28" i="3"/>
  <c r="F29" i="3"/>
  <c r="F31" i="3"/>
  <c r="F32" i="3"/>
  <c r="F4" i="3"/>
  <c r="D5" i="3"/>
  <c r="D6" i="3"/>
  <c r="D9" i="3"/>
  <c r="D10" i="3"/>
  <c r="D11" i="3"/>
  <c r="D12" i="3"/>
  <c r="D13" i="3"/>
  <c r="D14" i="3"/>
  <c r="D15" i="3"/>
  <c r="D17" i="3"/>
  <c r="D19" i="3"/>
  <c r="D20" i="3"/>
  <c r="D21" i="3"/>
  <c r="D23" i="3"/>
  <c r="D24" i="3"/>
  <c r="D25" i="3"/>
  <c r="D26" i="3"/>
  <c r="D27" i="3"/>
  <c r="D28" i="3"/>
  <c r="D29" i="3"/>
  <c r="D31" i="3"/>
  <c r="D32" i="3"/>
  <c r="D4" i="3"/>
  <c r="C16" i="3" l="1"/>
  <c r="C8" i="3"/>
  <c r="D16" i="3" l="1"/>
  <c r="F16" i="3"/>
  <c r="D8" i="3"/>
  <c r="F8" i="3"/>
  <c r="F35" i="3" s="1"/>
  <c r="F38" i="3" s="1"/>
  <c r="F3" i="4"/>
  <c r="D35" i="3" l="1"/>
  <c r="F11" i="4"/>
  <c r="F10" i="4"/>
  <c r="F9" i="4"/>
  <c r="F8" i="4"/>
  <c r="F7" i="4"/>
  <c r="F6" i="4"/>
  <c r="F5" i="4"/>
  <c r="F4" i="4"/>
  <c r="F12" i="4" l="1"/>
  <c r="F13" i="4" s="1"/>
</calcChain>
</file>

<file path=xl/sharedStrings.xml><?xml version="1.0" encoding="utf-8"?>
<sst xmlns="http://schemas.openxmlformats.org/spreadsheetml/2006/main" count="64" uniqueCount="56">
  <si>
    <t>numero unità          A</t>
  </si>
  <si>
    <t xml:space="preserve">valori minimi salariali orari  lordi contrattuali per unità             </t>
  </si>
  <si>
    <t>ore  lavoro/MESE per unità necessarie  per effettuazione servizio              B</t>
  </si>
  <si>
    <t>valori salariali orari lordi  effettivi per unità                 C</t>
  </si>
  <si>
    <t>TOTALE           A*B*C</t>
  </si>
  <si>
    <r>
      <t xml:space="preserve">* il numero di unità di personale da impiegare per adempiere al servizio - </t>
    </r>
    <r>
      <rPr>
        <b/>
        <sz val="10"/>
        <rFont val="Times New Roman"/>
        <family val="1"/>
      </rPr>
      <t>……………..</t>
    </r>
  </si>
  <si>
    <t>importo totale MENSILE del costo del lavoro relativo all’offerta presentata</t>
  </si>
  <si>
    <t>importo totale ANNUALE del costo del lavoro relativo all’offerta presentata</t>
  </si>
  <si>
    <t xml:space="preserve">Dettagliare l'esposizione del metodo di calcolo utilizzato per giungere al totale dichiarato (da determinarsi in coerenza con i valori sopra esposti, considerando altresì il “tempo – lavoro” necessario all'esecuzione del servizio),  indicando altresì l'elenco non nominativo delle figure impiegate con specifica del CCNL applicato, contratto, livello di inquadramento, ore di impiego. </t>
  </si>
  <si>
    <t>Nota *: inserire una riga per ogni Livello e professionalità relativi alle figure professionali utilizzate per lo svolgimento del servizio</t>
  </si>
  <si>
    <t xml:space="preserve">Guanciale (2/ospite) </t>
  </si>
  <si>
    <t xml:space="preserve">Vestizione Letto </t>
  </si>
  <si>
    <t>coprimaterasso impermeabile "a cuffia"</t>
  </si>
  <si>
    <t>lenzuolo con angoli inferiore</t>
  </si>
  <si>
    <t>lenzuolo con angoli superiore</t>
  </si>
  <si>
    <t>traversa assorbente</t>
  </si>
  <si>
    <t>trapuntina ignifuga azzurra</t>
  </si>
  <si>
    <t xml:space="preserve">coperta ulteriore ignifuga per inverno </t>
  </si>
  <si>
    <t>copriguanciale</t>
  </si>
  <si>
    <t>federa per guanciale</t>
  </si>
  <si>
    <t xml:space="preserve">paracolpi letto (20 totali) </t>
  </si>
  <si>
    <t>plaid da passeggio (40)</t>
  </si>
  <si>
    <t>Altra biancheria piana</t>
  </si>
  <si>
    <t>Asciugamano spugna - telo bagno (2 per ospite)</t>
  </si>
  <si>
    <t>asciugamano 60*90</t>
  </si>
  <si>
    <t>asciugamano 40*60</t>
  </si>
  <si>
    <t>Casacca RAA (3)</t>
  </si>
  <si>
    <t>Casacca OSS (50)</t>
  </si>
  <si>
    <t>Casacca Infermieri (10)</t>
  </si>
  <si>
    <t>Casacca Fisioterapisti (3)</t>
  </si>
  <si>
    <t>Casacca Animatori (2)</t>
  </si>
  <si>
    <t>biancheria al kg</t>
  </si>
  <si>
    <t>etichette</t>
  </si>
  <si>
    <t xml:space="preserve">Divise personale </t>
  </si>
  <si>
    <t>Biancheria /Etichette</t>
  </si>
  <si>
    <t>lavaggio coprimaterasso di proprietà ASP</t>
  </si>
  <si>
    <t>lavaggio materasso di proprietà ASP</t>
  </si>
  <si>
    <t>TOTALE</t>
  </si>
  <si>
    <t xml:space="preserve">quantitativi annui </t>
  </si>
  <si>
    <t>camice (4)</t>
  </si>
  <si>
    <t xml:space="preserve">Pantaloni (bianchi per tutti gli operatori) </t>
  </si>
  <si>
    <t>importo  triennale a base d'asta</t>
  </si>
  <si>
    <t>canone mensile (alle condizioni di cui al capitolato)</t>
  </si>
  <si>
    <t xml:space="preserve">Servizio ausiliario al guardaroba </t>
  </si>
  <si>
    <t>Materasseria</t>
  </si>
  <si>
    <t>SCONTO COMPLESSIVO OFFERTO DA INSERIRE NELL'OFFERTA ECONOMICA SATER (inserire a sistema fino a 5  cifre decimali)</t>
  </si>
  <si>
    <t>importo triennale contrattuale offerto</t>
  </si>
  <si>
    <t>Ai sensi dell'art. 108 comma 9 del D.Lgs. 36/2023 si dichiara che</t>
  </si>
  <si>
    <t>i costi della manodopera per il periodo contrattuale di tre anni ammontano a</t>
  </si>
  <si>
    <t>i costi relativi a salute e sicurezza sui luoghi di lavoro per il periodo contrattuale di tre anni ammontano a</t>
  </si>
  <si>
    <t>si specifica che i costi della manodopera non possono essere inferiori al costo della manodopera non soggetto a ribasso pari a complessivi euro 187.938,36 (di cui euro 67.803,84 per servizio ausiliario guardaroba) salvo il caso in cui il ribasso degli stessi derivi da una più efficiente organizzazione aziendale o da sgravi contributivi che non comportano penalizzazioni per la manodopera</t>
  </si>
  <si>
    <t>ALLEGATO 4-bis - SCHEMA CALCOLO COSTI MANODOPERA</t>
  </si>
  <si>
    <t>B) importo unitario a base d'asta</t>
  </si>
  <si>
    <t>A) Servizi</t>
  </si>
  <si>
    <t xml:space="preserve">C) prezzo offerto s/iva </t>
  </si>
  <si>
    <t>Allegato 4) Modello offerta economica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</si>
</sst>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&quot;€&quot;\ #,##0.00"/>
    <numFmt numFmtId="166" formatCode="_-&quot;€&quot;\ * #,##0.00_-;\-&quot;€&quot;\ * #,##0.00_-;_-&quot;€&quot;\ * &quot;-&quot;??_-;_-@_-"/>
    <numFmt numFmtId="167" formatCode="0.00000%"/>
  </numFmts>
  <fonts count="10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1"/>
      <color theme="1"/>
      <name val="Times New Roman"/>
      <family val="1"/>
    </font>
    <font>
      <sz val="10"/>
      <name val="Times New Roman"/>
      <family val="1"/>
    </font>
    <font>
      <b/>
      <i/>
      <sz val="11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trike/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/>
    <xf numFmtId="0" fontId="2" fillId="0" borderId="9" xfId="0" applyFont="1" applyBorder="1"/>
    <xf numFmtId="0" fontId="2" fillId="0" borderId="1" xfId="0" applyFont="1" applyBorder="1" applyAlignment="1">
      <alignment horizontal="center" vertical="top"/>
    </xf>
    <xf numFmtId="0" fontId="7" fillId="0" borderId="2" xfId="0" applyFont="1" applyBorder="1"/>
    <xf numFmtId="164" fontId="0" fillId="0" borderId="1" xfId="0" applyNumberFormat="1" applyBorder="1"/>
    <xf numFmtId="164" fontId="0" fillId="0" borderId="11" xfId="0" applyNumberFormat="1" applyBorder="1"/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44" fontId="7" fillId="3" borderId="1" xfId="0" applyNumberFormat="1" applyFont="1" applyFill="1" applyBorder="1" applyAlignment="1">
      <alignment horizontal="center" vertical="center"/>
    </xf>
    <xf numFmtId="44" fontId="2" fillId="4" borderId="1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2" fillId="4" borderId="1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2" fillId="4" borderId="19" xfId="0" applyFont="1" applyFill="1" applyBorder="1" applyAlignment="1">
      <alignment horizontal="center" vertical="center"/>
    </xf>
    <xf numFmtId="4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44" fontId="8" fillId="0" borderId="6" xfId="0" applyNumberFormat="1" applyFont="1" applyBorder="1" applyAlignment="1">
      <alignment vertical="center"/>
    </xf>
    <xf numFmtId="0" fontId="6" fillId="0" borderId="0" xfId="0" applyFont="1"/>
    <xf numFmtId="0" fontId="8" fillId="0" borderId="0" xfId="0" applyFont="1"/>
    <xf numFmtId="164" fontId="2" fillId="0" borderId="11" xfId="0" applyNumberFormat="1" applyFont="1" applyBorder="1"/>
    <xf numFmtId="0" fontId="2" fillId="0" borderId="11" xfId="0" applyFont="1" applyBorder="1"/>
    <xf numFmtId="0" fontId="2" fillId="3" borderId="0" xfId="0" applyFont="1" applyFill="1"/>
    <xf numFmtId="44" fontId="8" fillId="0" borderId="11" xfId="0" applyNumberFormat="1" applyFont="1" applyBorder="1" applyAlignment="1">
      <alignment vertical="center"/>
    </xf>
    <xf numFmtId="164" fontId="0" fillId="0" borderId="8" xfId="0" applyNumberFormat="1" applyBorder="1"/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0" fontId="9" fillId="3" borderId="5" xfId="0" applyFont="1" applyFill="1" applyBorder="1" applyAlignment="1">
      <alignment horizont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6" fontId="6" fillId="0" borderId="4" xfId="0" applyNumberFormat="1" applyFont="1" applyBorder="1" applyAlignment="1">
      <alignment horizontal="center" vertical="center" wrapText="1"/>
    </xf>
    <xf numFmtId="166" fontId="6" fillId="0" borderId="13" xfId="0" applyNumberFormat="1" applyFont="1" applyBorder="1" applyAlignment="1">
      <alignment horizontal="center" vertical="center" wrapText="1"/>
    </xf>
    <xf numFmtId="166" fontId="6" fillId="0" borderId="12" xfId="0" applyNumberFormat="1" applyFont="1" applyBorder="1" applyAlignment="1">
      <alignment horizontal="center" vertical="center" wrapText="1"/>
    </xf>
    <xf numFmtId="166" fontId="6" fillId="0" borderId="15" xfId="0" applyNumberFormat="1" applyFont="1" applyBorder="1" applyAlignment="1">
      <alignment horizontal="center" vertical="center" wrapText="1"/>
    </xf>
    <xf numFmtId="167" fontId="6" fillId="0" borderId="20" xfId="0" applyNumberFormat="1" applyFont="1" applyBorder="1" applyAlignment="1">
      <alignment horizontal="center" vertical="center"/>
    </xf>
    <xf numFmtId="167" fontId="6" fillId="0" borderId="16" xfId="0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vertical="top"/>
    </xf>
    <xf numFmtId="0" fontId="3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0</xdr:rowOff>
    </xdr:from>
    <xdr:to>
      <xdr:col>7</xdr:col>
      <xdr:colOff>771525</xdr:colOff>
      <xdr:row>0</xdr:row>
      <xdr:rowOff>609600</xdr:rowOff>
    </xdr:to>
    <xdr:sp macro="" textlink="">
      <xdr:nvSpPr>
        <xdr:cNvPr id="2" name="Rettangolo 1">
          <a:extLst>
            <a:ext uri="{FF2B5EF4-FFF2-40B4-BE49-F238E27FC236}">
              <a16:creationId xmlns:a16="http://schemas.microsoft.com/office/drawing/2014/main" id="{B678E934-1A00-44AD-8BE1-607DC8E91EFD}"/>
            </a:ext>
          </a:extLst>
        </xdr:cNvPr>
        <xdr:cNvSpPr/>
      </xdr:nvSpPr>
      <xdr:spPr>
        <a:xfrm>
          <a:off x="8067675" y="0"/>
          <a:ext cx="1495425" cy="609600"/>
        </a:xfrm>
        <a:prstGeom prst="rect">
          <a:avLst/>
        </a:prstGeom>
      </xdr:spPr>
      <xdr:style>
        <a:lnRef idx="2">
          <a:schemeClr val="accent2">
            <a:shade val="15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  <a:p>
          <a:pPr algn="l"/>
          <a:r>
            <a:rPr lang="it-IT" sz="1100" b="0" cap="none" spc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DA</a:t>
          </a:r>
          <a:r>
            <a:rPr lang="it-IT" sz="1100" b="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 COMPILARE</a:t>
          </a:r>
          <a:endParaRPr lang="it-IT" sz="11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twoCellAnchor>
  <xdr:twoCellAnchor>
    <xdr:from>
      <xdr:col>4</xdr:col>
      <xdr:colOff>723900</xdr:colOff>
      <xdr:row>1</xdr:row>
      <xdr:rowOff>28575</xdr:rowOff>
    </xdr:from>
    <xdr:to>
      <xdr:col>6</xdr:col>
      <xdr:colOff>0</xdr:colOff>
      <xdr:row>3</xdr:row>
      <xdr:rowOff>28575</xdr:rowOff>
    </xdr:to>
    <xdr:cxnSp macro="">
      <xdr:nvCxnSpPr>
        <xdr:cNvPr id="3" name="Connettore 2 2">
          <a:extLst>
            <a:ext uri="{FF2B5EF4-FFF2-40B4-BE49-F238E27FC236}">
              <a16:creationId xmlns:a16="http://schemas.microsoft.com/office/drawing/2014/main" id="{5A7BEB76-08C5-41A4-9B8D-F64EC51482C3}"/>
            </a:ext>
          </a:extLst>
        </xdr:cNvPr>
        <xdr:cNvCxnSpPr/>
      </xdr:nvCxnSpPr>
      <xdr:spPr>
        <a:xfrm flipH="1">
          <a:off x="6924675" y="657225"/>
          <a:ext cx="1143000" cy="914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8"/>
  <sheetViews>
    <sheetView tabSelected="1" zoomScaleNormal="100" workbookViewId="0">
      <selection activeCell="L12" sqref="L12"/>
    </sheetView>
  </sheetViews>
  <sheetFormatPr defaultRowHeight="15" x14ac:dyDescent="0.25"/>
  <cols>
    <col min="1" max="1" width="51.42578125" customWidth="1"/>
    <col min="2" max="2" width="13.7109375" customWidth="1"/>
    <col min="3" max="3" width="11.140625" customWidth="1"/>
    <col min="4" max="4" width="16.7109375" customWidth="1"/>
    <col min="5" max="5" width="11.7109375" customWidth="1"/>
    <col min="6" max="6" width="16.28515625" customWidth="1"/>
    <col min="7" max="7" width="10.85546875" bestFit="1" customWidth="1"/>
    <col min="8" max="8" width="12" bestFit="1" customWidth="1"/>
    <col min="9" max="9" width="13.140625" bestFit="1" customWidth="1"/>
  </cols>
  <sheetData>
    <row r="1" spans="1:6" ht="49.5" customHeight="1" thickBot="1" x14ac:dyDescent="0.3">
      <c r="A1" s="47" t="s">
        <v>55</v>
      </c>
      <c r="B1" s="48"/>
      <c r="C1" s="48"/>
      <c r="D1" s="48"/>
      <c r="E1" s="48"/>
      <c r="F1" s="49"/>
    </row>
    <row r="2" spans="1:6" ht="57" x14ac:dyDescent="0.25">
      <c r="A2" s="31" t="s">
        <v>53</v>
      </c>
      <c r="B2" s="32" t="s">
        <v>52</v>
      </c>
      <c r="C2" s="32" t="s">
        <v>38</v>
      </c>
      <c r="D2" s="32" t="s">
        <v>41</v>
      </c>
      <c r="E2" s="32" t="s">
        <v>54</v>
      </c>
      <c r="F2" s="33" t="s">
        <v>46</v>
      </c>
    </row>
    <row r="3" spans="1:6" x14ac:dyDescent="0.25">
      <c r="A3" s="27" t="s">
        <v>44</v>
      </c>
      <c r="B3" s="24"/>
      <c r="C3" s="24"/>
      <c r="D3" s="24"/>
      <c r="E3" s="24"/>
      <c r="F3" s="26"/>
    </row>
    <row r="4" spans="1:6" x14ac:dyDescent="0.25">
      <c r="A4" s="10" t="s">
        <v>36</v>
      </c>
      <c r="B4" s="25">
        <v>16.350000000000001</v>
      </c>
      <c r="C4" s="16">
        <v>100</v>
      </c>
      <c r="D4" s="17">
        <f>B4*C4*3</f>
        <v>4905.0000000000009</v>
      </c>
      <c r="E4" s="14"/>
      <c r="F4" s="17">
        <f>C4*E4*3</f>
        <v>0</v>
      </c>
    </row>
    <row r="5" spans="1:6" x14ac:dyDescent="0.25">
      <c r="A5" s="10" t="s">
        <v>35</v>
      </c>
      <c r="B5" s="25">
        <v>1.55</v>
      </c>
      <c r="C5" s="16">
        <v>50</v>
      </c>
      <c r="D5" s="17">
        <f t="shared" ref="D5:D32" si="0">B5*C5*3</f>
        <v>232.5</v>
      </c>
      <c r="E5" s="14"/>
      <c r="F5" s="17">
        <f t="shared" ref="F5:F32" si="1">C5*E5*3</f>
        <v>0</v>
      </c>
    </row>
    <row r="6" spans="1:6" x14ac:dyDescent="0.25">
      <c r="A6" s="10" t="s">
        <v>10</v>
      </c>
      <c r="B6" s="18">
        <v>3.1</v>
      </c>
      <c r="C6" s="16">
        <v>360</v>
      </c>
      <c r="D6" s="17">
        <f t="shared" si="0"/>
        <v>3348</v>
      </c>
      <c r="E6" s="14"/>
      <c r="F6" s="17">
        <f t="shared" si="1"/>
        <v>0</v>
      </c>
    </row>
    <row r="7" spans="1:6" x14ac:dyDescent="0.25">
      <c r="A7" s="27" t="s">
        <v>11</v>
      </c>
      <c r="B7" s="19"/>
      <c r="C7" s="19"/>
      <c r="D7" s="21"/>
      <c r="E7" s="22"/>
      <c r="F7" s="28"/>
    </row>
    <row r="8" spans="1:6" x14ac:dyDescent="0.25">
      <c r="A8" s="10" t="s">
        <v>12</v>
      </c>
      <c r="B8" s="18">
        <v>2.25</v>
      </c>
      <c r="C8" s="16">
        <f>25*52</f>
        <v>1300</v>
      </c>
      <c r="D8" s="17">
        <f t="shared" si="0"/>
        <v>8775</v>
      </c>
      <c r="E8" s="14"/>
      <c r="F8" s="17">
        <f t="shared" si="1"/>
        <v>0</v>
      </c>
    </row>
    <row r="9" spans="1:6" x14ac:dyDescent="0.25">
      <c r="A9" s="10" t="s">
        <v>13</v>
      </c>
      <c r="B9" s="18">
        <v>0.65</v>
      </c>
      <c r="C9" s="16">
        <v>6000</v>
      </c>
      <c r="D9" s="17">
        <f t="shared" si="0"/>
        <v>11700</v>
      </c>
      <c r="E9" s="14"/>
      <c r="F9" s="17">
        <f t="shared" si="1"/>
        <v>0</v>
      </c>
    </row>
    <row r="10" spans="1:6" x14ac:dyDescent="0.25">
      <c r="A10" s="10" t="s">
        <v>14</v>
      </c>
      <c r="B10" s="18">
        <v>0.65</v>
      </c>
      <c r="C10" s="16">
        <v>8000</v>
      </c>
      <c r="D10" s="17">
        <f t="shared" si="0"/>
        <v>15600</v>
      </c>
      <c r="E10" s="14"/>
      <c r="F10" s="17">
        <f t="shared" si="1"/>
        <v>0</v>
      </c>
    </row>
    <row r="11" spans="1:6" x14ac:dyDescent="0.25">
      <c r="A11" s="10" t="s">
        <v>15</v>
      </c>
      <c r="B11" s="18">
        <v>0.6</v>
      </c>
      <c r="C11" s="16">
        <v>11000</v>
      </c>
      <c r="D11" s="17">
        <f t="shared" si="0"/>
        <v>19800</v>
      </c>
      <c r="E11" s="14"/>
      <c r="F11" s="17">
        <f t="shared" si="1"/>
        <v>0</v>
      </c>
    </row>
    <row r="12" spans="1:6" x14ac:dyDescent="0.25">
      <c r="A12" s="10" t="s">
        <v>16</v>
      </c>
      <c r="B12" s="18">
        <v>3.6</v>
      </c>
      <c r="C12" s="16">
        <v>3300</v>
      </c>
      <c r="D12" s="17">
        <f t="shared" si="0"/>
        <v>35640</v>
      </c>
      <c r="E12" s="14"/>
      <c r="F12" s="17">
        <f t="shared" si="1"/>
        <v>0</v>
      </c>
    </row>
    <row r="13" spans="1:6" x14ac:dyDescent="0.25">
      <c r="A13" s="10" t="s">
        <v>17</v>
      </c>
      <c r="B13" s="18">
        <v>3.6</v>
      </c>
      <c r="C13" s="16">
        <v>1300</v>
      </c>
      <c r="D13" s="17">
        <f t="shared" si="0"/>
        <v>14040</v>
      </c>
      <c r="E13" s="14"/>
      <c r="F13" s="17">
        <f t="shared" si="1"/>
        <v>0</v>
      </c>
    </row>
    <row r="14" spans="1:6" hidden="1" x14ac:dyDescent="0.25">
      <c r="A14" s="13" t="s">
        <v>18</v>
      </c>
      <c r="B14" s="20">
        <v>0.6</v>
      </c>
      <c r="C14" s="16"/>
      <c r="D14" s="17">
        <f t="shared" si="0"/>
        <v>0</v>
      </c>
      <c r="E14" s="14"/>
      <c r="F14" s="17">
        <f t="shared" si="1"/>
        <v>0</v>
      </c>
    </row>
    <row r="15" spans="1:6" x14ac:dyDescent="0.25">
      <c r="A15" s="10" t="s">
        <v>19</v>
      </c>
      <c r="B15" s="18">
        <v>0.3</v>
      </c>
      <c r="C15" s="16">
        <v>6600</v>
      </c>
      <c r="D15" s="17">
        <f t="shared" si="0"/>
        <v>5940</v>
      </c>
      <c r="E15" s="14"/>
      <c r="F15" s="17">
        <f t="shared" si="1"/>
        <v>0</v>
      </c>
    </row>
    <row r="16" spans="1:6" x14ac:dyDescent="0.25">
      <c r="A16" s="10" t="s">
        <v>20</v>
      </c>
      <c r="B16" s="18">
        <v>6.7</v>
      </c>
      <c r="C16" s="16">
        <f>6*52</f>
        <v>312</v>
      </c>
      <c r="D16" s="17">
        <f t="shared" si="0"/>
        <v>6271.2000000000007</v>
      </c>
      <c r="E16" s="14"/>
      <c r="F16" s="17">
        <f t="shared" si="1"/>
        <v>0</v>
      </c>
    </row>
    <row r="17" spans="1:6" x14ac:dyDescent="0.25">
      <c r="A17" s="10" t="s">
        <v>21</v>
      </c>
      <c r="B17" s="18">
        <v>1.55</v>
      </c>
      <c r="C17" s="16">
        <v>40</v>
      </c>
      <c r="D17" s="17">
        <f t="shared" si="0"/>
        <v>186</v>
      </c>
      <c r="E17" s="14"/>
      <c r="F17" s="17">
        <f t="shared" si="1"/>
        <v>0</v>
      </c>
    </row>
    <row r="18" spans="1:6" x14ac:dyDescent="0.25">
      <c r="A18" s="27" t="s">
        <v>22</v>
      </c>
      <c r="B18" s="19"/>
      <c r="C18" s="19"/>
      <c r="D18" s="21"/>
      <c r="E18" s="22"/>
      <c r="F18" s="28"/>
    </row>
    <row r="19" spans="1:6" x14ac:dyDescent="0.25">
      <c r="A19" s="10" t="s">
        <v>23</v>
      </c>
      <c r="B19" s="18">
        <v>0.6</v>
      </c>
      <c r="C19" s="16">
        <v>11000</v>
      </c>
      <c r="D19" s="17">
        <f t="shared" si="0"/>
        <v>19800</v>
      </c>
      <c r="E19" s="14"/>
      <c r="F19" s="17">
        <f t="shared" si="1"/>
        <v>0</v>
      </c>
    </row>
    <row r="20" spans="1:6" x14ac:dyDescent="0.25">
      <c r="A20" s="10" t="s">
        <v>24</v>
      </c>
      <c r="B20" s="18">
        <v>0.5</v>
      </c>
      <c r="C20" s="16">
        <v>10000</v>
      </c>
      <c r="D20" s="17">
        <f t="shared" si="0"/>
        <v>15000</v>
      </c>
      <c r="E20" s="14"/>
      <c r="F20" s="17">
        <f t="shared" si="1"/>
        <v>0</v>
      </c>
    </row>
    <row r="21" spans="1:6" x14ac:dyDescent="0.25">
      <c r="A21" s="10" t="s">
        <v>25</v>
      </c>
      <c r="B21" s="18">
        <v>0.35</v>
      </c>
      <c r="C21" s="16">
        <v>14000</v>
      </c>
      <c r="D21" s="17">
        <f t="shared" si="0"/>
        <v>14700</v>
      </c>
      <c r="E21" s="14"/>
      <c r="F21" s="17">
        <f t="shared" si="1"/>
        <v>0</v>
      </c>
    </row>
    <row r="22" spans="1:6" x14ac:dyDescent="0.25">
      <c r="A22" s="27" t="s">
        <v>33</v>
      </c>
      <c r="B22" s="19"/>
      <c r="C22" s="19"/>
      <c r="D22" s="21"/>
      <c r="E22" s="22"/>
      <c r="F22" s="28"/>
    </row>
    <row r="23" spans="1:6" x14ac:dyDescent="0.25">
      <c r="A23" s="10" t="s">
        <v>26</v>
      </c>
      <c r="B23" s="17">
        <v>1.2</v>
      </c>
      <c r="C23" s="16">
        <v>300</v>
      </c>
      <c r="D23" s="17">
        <f t="shared" si="0"/>
        <v>1080</v>
      </c>
      <c r="E23" s="14"/>
      <c r="F23" s="17">
        <f t="shared" si="1"/>
        <v>0</v>
      </c>
    </row>
    <row r="24" spans="1:6" x14ac:dyDescent="0.25">
      <c r="A24" s="10" t="s">
        <v>27</v>
      </c>
      <c r="B24" s="17">
        <v>1.2</v>
      </c>
      <c r="C24" s="16">
        <v>5000</v>
      </c>
      <c r="D24" s="17">
        <f t="shared" si="0"/>
        <v>18000</v>
      </c>
      <c r="E24" s="14"/>
      <c r="F24" s="17">
        <f t="shared" si="1"/>
        <v>0</v>
      </c>
    </row>
    <row r="25" spans="1:6" x14ac:dyDescent="0.25">
      <c r="A25" s="10" t="s">
        <v>28</v>
      </c>
      <c r="B25" s="17">
        <v>1.2</v>
      </c>
      <c r="C25" s="16">
        <v>1000</v>
      </c>
      <c r="D25" s="17">
        <f t="shared" si="0"/>
        <v>3600</v>
      </c>
      <c r="E25" s="14"/>
      <c r="F25" s="17">
        <f t="shared" si="1"/>
        <v>0</v>
      </c>
    </row>
    <row r="26" spans="1:6" x14ac:dyDescent="0.25">
      <c r="A26" s="10" t="s">
        <v>29</v>
      </c>
      <c r="B26" s="17">
        <v>1.2</v>
      </c>
      <c r="C26" s="16">
        <v>300</v>
      </c>
      <c r="D26" s="17">
        <f t="shared" si="0"/>
        <v>1080</v>
      </c>
      <c r="E26" s="14"/>
      <c r="F26" s="17">
        <f t="shared" si="1"/>
        <v>0</v>
      </c>
    </row>
    <row r="27" spans="1:6" x14ac:dyDescent="0.25">
      <c r="A27" s="10" t="s">
        <v>30</v>
      </c>
      <c r="B27" s="17">
        <v>1.2</v>
      </c>
      <c r="C27" s="16">
        <v>200</v>
      </c>
      <c r="D27" s="17">
        <f t="shared" si="0"/>
        <v>720</v>
      </c>
      <c r="E27" s="14"/>
      <c r="F27" s="17">
        <f t="shared" si="1"/>
        <v>0</v>
      </c>
    </row>
    <row r="28" spans="1:6" x14ac:dyDescent="0.25">
      <c r="A28" s="10" t="s">
        <v>40</v>
      </c>
      <c r="B28" s="17">
        <v>1.2</v>
      </c>
      <c r="C28" s="16">
        <v>7000</v>
      </c>
      <c r="D28" s="17">
        <f t="shared" si="0"/>
        <v>25200</v>
      </c>
      <c r="E28" s="14"/>
      <c r="F28" s="17">
        <f t="shared" si="1"/>
        <v>0</v>
      </c>
    </row>
    <row r="29" spans="1:6" x14ac:dyDescent="0.25">
      <c r="A29" s="10" t="s">
        <v>39</v>
      </c>
      <c r="B29" s="17">
        <v>1.55</v>
      </c>
      <c r="C29" s="16">
        <v>100</v>
      </c>
      <c r="D29" s="17">
        <f t="shared" si="0"/>
        <v>465</v>
      </c>
      <c r="E29" s="14"/>
      <c r="F29" s="17">
        <f t="shared" si="1"/>
        <v>0</v>
      </c>
    </row>
    <row r="30" spans="1:6" x14ac:dyDescent="0.25">
      <c r="A30" s="27" t="s">
        <v>34</v>
      </c>
      <c r="B30" s="19"/>
      <c r="C30" s="19"/>
      <c r="D30" s="21"/>
      <c r="E30" s="22"/>
      <c r="F30" s="28"/>
    </row>
    <row r="31" spans="1:6" x14ac:dyDescent="0.25">
      <c r="A31" s="10" t="s">
        <v>31</v>
      </c>
      <c r="B31" s="17">
        <v>3.35</v>
      </c>
      <c r="C31" s="16">
        <v>6000</v>
      </c>
      <c r="D31" s="17">
        <f t="shared" si="0"/>
        <v>60300</v>
      </c>
      <c r="E31" s="14"/>
      <c r="F31" s="17">
        <f t="shared" si="1"/>
        <v>0</v>
      </c>
    </row>
    <row r="32" spans="1:6" x14ac:dyDescent="0.25">
      <c r="A32" s="10" t="s">
        <v>32</v>
      </c>
      <c r="B32" s="17">
        <v>0.12</v>
      </c>
      <c r="C32" s="16">
        <v>400</v>
      </c>
      <c r="D32" s="17">
        <f t="shared" si="0"/>
        <v>144</v>
      </c>
      <c r="E32" s="14"/>
      <c r="F32" s="17">
        <f t="shared" si="1"/>
        <v>0</v>
      </c>
    </row>
    <row r="33" spans="1:14" x14ac:dyDescent="0.25">
      <c r="A33" s="27" t="s">
        <v>43</v>
      </c>
      <c r="B33" s="21"/>
      <c r="C33" s="23"/>
      <c r="D33" s="21"/>
      <c r="E33" s="22"/>
      <c r="F33" s="28"/>
    </row>
    <row r="34" spans="1:14" ht="15.75" thickBot="1" x14ac:dyDescent="0.3">
      <c r="A34" s="11" t="s">
        <v>42</v>
      </c>
      <c r="B34" s="29">
        <v>2092.71</v>
      </c>
      <c r="C34" s="30">
        <v>12</v>
      </c>
      <c r="D34" s="29">
        <v>75337.600000000006</v>
      </c>
      <c r="E34" s="41"/>
      <c r="F34" s="17">
        <f>E34*36</f>
        <v>0</v>
      </c>
    </row>
    <row r="35" spans="1:14" ht="30" customHeight="1" thickBot="1" x14ac:dyDescent="0.3">
      <c r="A35" s="47" t="s">
        <v>37</v>
      </c>
      <c r="B35" s="48"/>
      <c r="C35" s="49"/>
      <c r="D35" s="34">
        <f>D32+D31+D29+D28+D27+D26+D25+D24+D23+D21+D20+D19+D17+D16+D15+D14+D13+D12+D11+D10+D9+D8+D6+D5+D4+D34</f>
        <v>361864.30000000005</v>
      </c>
      <c r="E35" s="15"/>
      <c r="F35" s="40">
        <f>SUM(F4:F34)</f>
        <v>0</v>
      </c>
    </row>
    <row r="36" spans="1:14" x14ac:dyDescent="0.25">
      <c r="A36" s="9"/>
      <c r="B36" s="9"/>
    </row>
    <row r="37" spans="1:14" ht="15.75" thickBot="1" x14ac:dyDescent="0.3">
      <c r="A37" s="9"/>
      <c r="B37" s="9"/>
    </row>
    <row r="38" spans="1:14" x14ac:dyDescent="0.25">
      <c r="D38" s="50" t="s">
        <v>45</v>
      </c>
      <c r="E38" s="51"/>
      <c r="F38" s="54">
        <f>(D35-F35)/D35</f>
        <v>1</v>
      </c>
    </row>
    <row r="39" spans="1:14" ht="76.5" customHeight="1" thickBot="1" x14ac:dyDescent="0.3">
      <c r="D39" s="52"/>
      <c r="E39" s="53"/>
      <c r="F39" s="55"/>
      <c r="N39" s="35"/>
    </row>
    <row r="42" spans="1:14" x14ac:dyDescent="0.25">
      <c r="A42" s="9"/>
      <c r="B42" s="9"/>
      <c r="C42" s="9"/>
      <c r="D42" s="9"/>
      <c r="E42" s="9"/>
      <c r="F42" s="9"/>
      <c r="G42" s="9"/>
      <c r="H42" s="9"/>
      <c r="I42" s="9"/>
    </row>
    <row r="43" spans="1:14" ht="15.75" thickBot="1" x14ac:dyDescent="0.3">
      <c r="A43" s="56" t="s">
        <v>47</v>
      </c>
      <c r="B43" s="57"/>
      <c r="C43" s="57"/>
      <c r="D43" s="57"/>
      <c r="E43" s="57"/>
      <c r="F43" s="57"/>
      <c r="G43" s="36"/>
      <c r="H43" s="36"/>
      <c r="I43" s="9"/>
    </row>
    <row r="44" spans="1:14" ht="15.75" thickBot="1" x14ac:dyDescent="0.3">
      <c r="A44" s="42" t="s">
        <v>48</v>
      </c>
      <c r="B44" s="43"/>
      <c r="C44" s="43"/>
      <c r="D44" s="43"/>
      <c r="E44" s="43"/>
      <c r="F44" s="37"/>
      <c r="G44" s="9"/>
      <c r="H44" s="9"/>
      <c r="I44" s="9"/>
    </row>
    <row r="45" spans="1:14" ht="15.75" thickBot="1" x14ac:dyDescent="0.3">
      <c r="A45" s="42" t="s">
        <v>49</v>
      </c>
      <c r="B45" s="43"/>
      <c r="C45" s="43"/>
      <c r="D45" s="43"/>
      <c r="E45" s="43"/>
      <c r="F45" s="38"/>
      <c r="G45" s="9"/>
      <c r="H45" s="9"/>
      <c r="I45" s="9"/>
    </row>
    <row r="46" spans="1:14" ht="15.75" thickBot="1" x14ac:dyDescent="0.3">
      <c r="A46" s="9"/>
      <c r="B46" s="9"/>
      <c r="C46" s="9"/>
      <c r="D46" s="9"/>
      <c r="E46" s="9"/>
      <c r="F46" s="9"/>
      <c r="G46" s="9"/>
      <c r="H46" s="9"/>
      <c r="I46" s="9"/>
    </row>
    <row r="47" spans="1:14" ht="48.75" customHeight="1" thickBot="1" x14ac:dyDescent="0.3">
      <c r="A47" s="44" t="s">
        <v>50</v>
      </c>
      <c r="B47" s="45"/>
      <c r="C47" s="45"/>
      <c r="D47" s="45"/>
      <c r="E47" s="45"/>
      <c r="F47" s="46"/>
      <c r="G47" s="39"/>
      <c r="H47" s="39"/>
      <c r="I47" s="9"/>
    </row>
    <row r="48" spans="1:14" x14ac:dyDescent="0.25">
      <c r="A48" s="39"/>
      <c r="B48" s="39"/>
      <c r="C48" s="39"/>
      <c r="D48" s="39"/>
      <c r="E48" s="39"/>
      <c r="F48" s="39"/>
      <c r="G48" s="39"/>
      <c r="H48" s="39"/>
      <c r="I48" s="9"/>
    </row>
  </sheetData>
  <mergeCells count="8">
    <mergeCell ref="A44:E44"/>
    <mergeCell ref="A45:E45"/>
    <mergeCell ref="A47:F47"/>
    <mergeCell ref="A1:F1"/>
    <mergeCell ref="D38:E39"/>
    <mergeCell ref="F38:F39"/>
    <mergeCell ref="A43:F43"/>
    <mergeCell ref="A35:C35"/>
  </mergeCells>
  <pageMargins left="0.7" right="0.7" top="0.75" bottom="0.75" header="0.3" footer="0.3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6"/>
  <sheetViews>
    <sheetView workbookViewId="0">
      <selection activeCell="A7" sqref="A7"/>
    </sheetView>
  </sheetViews>
  <sheetFormatPr defaultRowHeight="15" x14ac:dyDescent="0.25"/>
  <cols>
    <col min="1" max="1" width="32.42578125" customWidth="1"/>
    <col min="3" max="3" width="16.42578125" customWidth="1"/>
    <col min="4" max="4" width="19.28515625" customWidth="1"/>
    <col min="5" max="5" width="16.85546875" customWidth="1"/>
    <col min="6" max="6" width="22.42578125" customWidth="1"/>
  </cols>
  <sheetData>
    <row r="1" spans="1:6" x14ac:dyDescent="0.25">
      <c r="A1" s="58" t="s">
        <v>51</v>
      </c>
      <c r="B1" s="58"/>
      <c r="C1" s="58"/>
      <c r="D1" s="58"/>
      <c r="E1" s="58"/>
      <c r="F1" s="58"/>
    </row>
    <row r="2" spans="1:6" ht="60" x14ac:dyDescent="0.25">
      <c r="A2" s="1"/>
      <c r="B2" s="2" t="s">
        <v>0</v>
      </c>
      <c r="C2" s="2" t="s">
        <v>1</v>
      </c>
      <c r="D2" s="2" t="s">
        <v>2</v>
      </c>
      <c r="E2" s="2" t="s">
        <v>3</v>
      </c>
      <c r="F2" s="3" t="s">
        <v>4</v>
      </c>
    </row>
    <row r="3" spans="1:6" ht="38.25" x14ac:dyDescent="0.25">
      <c r="A3" s="4" t="s">
        <v>5</v>
      </c>
      <c r="B3" s="12"/>
      <c r="C3" s="5"/>
      <c r="D3" s="1"/>
      <c r="E3" s="5"/>
      <c r="F3" s="6">
        <f>B3*D3*E3</f>
        <v>0</v>
      </c>
    </row>
    <row r="4" spans="1:6" ht="38.25" x14ac:dyDescent="0.25">
      <c r="A4" s="4" t="s">
        <v>5</v>
      </c>
      <c r="B4" s="12"/>
      <c r="C4" s="5"/>
      <c r="D4" s="1"/>
      <c r="E4" s="5"/>
      <c r="F4" s="6">
        <f>B4*D4*E4</f>
        <v>0</v>
      </c>
    </row>
    <row r="5" spans="1:6" ht="38.25" x14ac:dyDescent="0.25">
      <c r="A5" s="4" t="s">
        <v>5</v>
      </c>
      <c r="B5" s="12"/>
      <c r="C5" s="5"/>
      <c r="D5" s="1"/>
      <c r="E5" s="5"/>
      <c r="F5" s="6">
        <f>B5*D5*E5</f>
        <v>0</v>
      </c>
    </row>
    <row r="6" spans="1:6" ht="38.25" x14ac:dyDescent="0.25">
      <c r="A6" s="4" t="s">
        <v>5</v>
      </c>
      <c r="B6" s="12"/>
      <c r="C6" s="5"/>
      <c r="D6" s="1"/>
      <c r="E6" s="5"/>
      <c r="F6" s="6">
        <f t="shared" ref="F6:F11" si="0">B6*D6*E6</f>
        <v>0</v>
      </c>
    </row>
    <row r="7" spans="1:6" ht="38.25" x14ac:dyDescent="0.25">
      <c r="A7" s="4" t="s">
        <v>5</v>
      </c>
      <c r="B7" s="12"/>
      <c r="C7" s="5"/>
      <c r="D7" s="1"/>
      <c r="E7" s="5"/>
      <c r="F7" s="6">
        <f t="shared" si="0"/>
        <v>0</v>
      </c>
    </row>
    <row r="8" spans="1:6" ht="38.25" x14ac:dyDescent="0.25">
      <c r="A8" s="4" t="s">
        <v>5</v>
      </c>
      <c r="B8" s="1"/>
      <c r="C8" s="5"/>
      <c r="D8" s="1"/>
      <c r="E8" s="5"/>
      <c r="F8" s="6">
        <f t="shared" si="0"/>
        <v>0</v>
      </c>
    </row>
    <row r="9" spans="1:6" ht="38.25" x14ac:dyDescent="0.25">
      <c r="A9" s="4" t="s">
        <v>5</v>
      </c>
      <c r="B9" s="1"/>
      <c r="C9" s="5"/>
      <c r="D9" s="1"/>
      <c r="E9" s="5"/>
      <c r="F9" s="6">
        <f t="shared" si="0"/>
        <v>0</v>
      </c>
    </row>
    <row r="10" spans="1:6" ht="38.25" x14ac:dyDescent="0.25">
      <c r="A10" s="4" t="s">
        <v>5</v>
      </c>
      <c r="B10" s="1"/>
      <c r="C10" s="5"/>
      <c r="D10" s="1"/>
      <c r="E10" s="5"/>
      <c r="F10" s="6">
        <f t="shared" si="0"/>
        <v>0</v>
      </c>
    </row>
    <row r="11" spans="1:6" ht="38.25" x14ac:dyDescent="0.25">
      <c r="A11" s="4" t="s">
        <v>5</v>
      </c>
      <c r="B11" s="1"/>
      <c r="C11" s="5"/>
      <c r="D11" s="1"/>
      <c r="E11" s="5"/>
      <c r="F11" s="6">
        <f t="shared" si="0"/>
        <v>0</v>
      </c>
    </row>
    <row r="12" spans="1:6" ht="45" x14ac:dyDescent="0.25">
      <c r="A12" s="7" t="s">
        <v>6</v>
      </c>
      <c r="B12" s="1"/>
      <c r="C12" s="1"/>
      <c r="D12" s="1"/>
      <c r="E12" s="1"/>
      <c r="F12" s="8">
        <f>F3+F4+F5+F6+F7+F8+F9+F10+F11</f>
        <v>0</v>
      </c>
    </row>
    <row r="13" spans="1:6" ht="45" x14ac:dyDescent="0.25">
      <c r="A13" s="7" t="s">
        <v>7</v>
      </c>
      <c r="B13" s="1"/>
      <c r="C13" s="1"/>
      <c r="D13" s="1"/>
      <c r="E13" s="1"/>
      <c r="F13" s="8">
        <f>F12*12</f>
        <v>0</v>
      </c>
    </row>
    <row r="14" spans="1:6" ht="45.75" customHeight="1" x14ac:dyDescent="0.25">
      <c r="A14" s="59" t="s">
        <v>8</v>
      </c>
      <c r="B14" s="60"/>
      <c r="C14" s="60"/>
      <c r="D14" s="60"/>
      <c r="E14" s="60"/>
      <c r="F14" s="60"/>
    </row>
    <row r="15" spans="1:6" x14ac:dyDescent="0.25">
      <c r="A15" s="61"/>
      <c r="B15" s="62"/>
      <c r="C15" s="62"/>
      <c r="D15" s="62"/>
      <c r="E15" s="62"/>
      <c r="F15" s="62"/>
    </row>
    <row r="16" spans="1:6" x14ac:dyDescent="0.25">
      <c r="A16" s="61" t="s">
        <v>9</v>
      </c>
      <c r="B16" s="62"/>
      <c r="C16" s="62"/>
      <c r="D16" s="62"/>
      <c r="E16" s="62"/>
      <c r="F16" s="62"/>
    </row>
  </sheetData>
  <mergeCells count="4">
    <mergeCell ref="A1:F1"/>
    <mergeCell ref="A14:F14"/>
    <mergeCell ref="A15:F15"/>
    <mergeCell ref="A16:F16"/>
  </mergeCells>
  <printOptions gridLines="1"/>
  <pageMargins left="0.70866141732283472" right="0.70866141732283472" top="0.74803149606299213" bottom="0.74803149606299213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lotto unico</vt:lpstr>
      <vt:lpstr>Costi della manodopera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Economato2</dc:creator>
  <cp:lastModifiedBy>Economato2</cp:lastModifiedBy>
  <cp:lastPrinted>2025-11-20T11:54:33Z</cp:lastPrinted>
  <dcterms:created xsi:type="dcterms:W3CDTF">2015-06-05T18:19:34Z</dcterms:created>
  <dcterms:modified xsi:type="dcterms:W3CDTF">2025-11-20T11:54:37Z</dcterms:modified>
</cp:coreProperties>
</file>